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07"/>
  <workbookPr/>
  <mc:AlternateContent xmlns:mc="http://schemas.openxmlformats.org/markup-compatibility/2006">
    <mc:Choice Requires="x15">
      <x15ac:absPath xmlns:x15ac="http://schemas.microsoft.com/office/spreadsheetml/2010/11/ac" url="https://cegidgroup-my.sharepoint.com/personal/joagoncalves_cegid_com/Documents/Bureau/Derivados/"/>
    </mc:Choice>
  </mc:AlternateContent>
  <xr:revisionPtr revIDLastSave="963" documentId="11_F25DC773A252ABDACC10484E011A65E05ADE58F3" xr6:coauthVersionLast="47" xr6:coauthVersionMax="47" xr10:uidLastSave="{E79968F0-416E-496D-BB35-9CFD92B9DB7E}"/>
  <bookViews>
    <workbookView xWindow="-120" yWindow="-120" windowWidth="38640" windowHeight="15840" xr2:uid="{00000000-000D-0000-FFFF-FFFF00000000}"/>
  </bookViews>
  <sheets>
    <sheet name="Simulaçã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0" i="1" l="1"/>
  <c r="T9" i="1"/>
  <c r="T8" i="1"/>
  <c r="T7" i="1"/>
  <c r="T6" i="1"/>
  <c r="T5" i="1"/>
  <c r="E15" i="1"/>
  <c r="F11" i="1" s="1"/>
  <c r="E9" i="1"/>
  <c r="F6" i="1" s="1"/>
  <c r="E16" i="1" l="1"/>
  <c r="F16" i="1"/>
  <c r="N6" i="1"/>
  <c r="N11" i="1"/>
  <c r="L6" i="1"/>
  <c r="L16" i="1" s="1"/>
  <c r="N16" i="1" l="1"/>
  <c r="H15" i="1"/>
  <c r="I11" i="1" s="1"/>
  <c r="H9" i="1"/>
  <c r="O6" i="1"/>
  <c r="C16" i="1"/>
  <c r="D16" i="1"/>
  <c r="O11" i="1"/>
  <c r="P6" i="1" l="1"/>
  <c r="P11" i="1"/>
  <c r="I6" i="1"/>
  <c r="K6" i="1" s="1"/>
  <c r="M6" i="1"/>
  <c r="M16" i="1" s="1"/>
  <c r="K11" i="1"/>
  <c r="O16" i="1"/>
  <c r="K16" i="1" l="1"/>
  <c r="P16" i="1"/>
</calcChain>
</file>

<file path=xl/sharedStrings.xml><?xml version="1.0" encoding="utf-8"?>
<sst xmlns="http://schemas.openxmlformats.org/spreadsheetml/2006/main" count="40" uniqueCount="30">
  <si>
    <t>Custos (€)</t>
  </si>
  <si>
    <t>Derivados / Distribuição de Custos (%)</t>
  </si>
  <si>
    <t>Distribuição de Custos (€)</t>
  </si>
  <si>
    <t>Artigo</t>
  </si>
  <si>
    <t>Quantidade Produzida</t>
  </si>
  <si>
    <t>Preço Unitário (€)</t>
  </si>
  <si>
    <t>Operação</t>
  </si>
  <si>
    <t>Material</t>
  </si>
  <si>
    <t>Transformação</t>
  </si>
  <si>
    <t>Subprodutos</t>
  </si>
  <si>
    <t>Total Operação</t>
  </si>
  <si>
    <t>Código</t>
  </si>
  <si>
    <t>%Custos Coprodutos</t>
  </si>
  <si>
    <t xml:space="preserve"> % Produto Principal</t>
  </si>
  <si>
    <t>Produto Principal</t>
  </si>
  <si>
    <t>D1</t>
  </si>
  <si>
    <t>D2</t>
  </si>
  <si>
    <t>D3</t>
  </si>
  <si>
    <t>D4</t>
  </si>
  <si>
    <t>D5</t>
  </si>
  <si>
    <t>PP</t>
  </si>
  <si>
    <t xml:space="preserve">  </t>
  </si>
  <si>
    <t>Introduzir as quantidades produzidas de produto principal e derivados que são coprodutos se a simulação é com custos reais</t>
  </si>
  <si>
    <t>Introduzir as quantidades pprevistas produzir de produto principal e derivados que são coprodutos se a simulação é com custos previstos</t>
  </si>
  <si>
    <t>Total (subprodutos)</t>
  </si>
  <si>
    <t>Totais OF</t>
  </si>
  <si>
    <t>Prencher os custos totais de Material e Transformação para cada uma das operações</t>
  </si>
  <si>
    <t>Para os derivados que se querem considerar com subprodutos preencher o total de custos de subprodutos para esse derivado</t>
  </si>
  <si>
    <t>Para os derivados que se querem considerar com coprodutos preencher a % custos coprodutos</t>
  </si>
  <si>
    <t>Caso se pretenda fazer a simulação com custos previstos devem ser esse os valores introduzidos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</si>
</sst>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9" fontId="0" fillId="0" borderId="0" xfId="0" applyNumberFormat="1"/>
    <xf numFmtId="9" fontId="0" fillId="0" borderId="0" xfId="1" applyFont="1"/>
    <xf numFmtId="0" fontId="2" fillId="0" borderId="0" xfId="0" applyFont="1"/>
    <xf numFmtId="0" fontId="0" fillId="0" borderId="1" xfId="0" applyBorder="1"/>
    <xf numFmtId="9" fontId="0" fillId="0" borderId="1" xfId="0" applyNumberFormat="1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/>
    <xf numFmtId="9" fontId="0" fillId="0" borderId="1" xfId="0" applyNumberFormat="1" applyBorder="1" applyAlignment="1">
      <alignment horizontal="center"/>
    </xf>
    <xf numFmtId="9" fontId="0" fillId="2" borderId="1" xfId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4" fillId="3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4" xfId="0" applyBorder="1" applyAlignment="1"/>
    <xf numFmtId="0" fontId="3" fillId="0" borderId="4" xfId="0" applyFont="1" applyBorder="1" applyAlignment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W23"/>
  <sheetViews>
    <sheetView showGridLines="0" tabSelected="1" workbookViewId="0">
      <selection activeCell="R14" sqref="R14"/>
    </sheetView>
  </sheetViews>
  <sheetFormatPr defaultRowHeight="15"/>
  <cols>
    <col min="2" max="2" width="10.28515625" customWidth="1"/>
    <col min="3" max="3" width="11.5703125" customWidth="1"/>
    <col min="4" max="4" width="14.42578125" customWidth="1"/>
    <col min="5" max="6" width="15.5703125" customWidth="1"/>
    <col min="7" max="7" width="12.5703125" customWidth="1"/>
    <col min="8" max="8" width="20" customWidth="1"/>
    <col min="9" max="9" width="20.5703125" customWidth="1"/>
    <col min="10" max="10" width="8.42578125" customWidth="1"/>
    <col min="11" max="11" width="17.85546875" customWidth="1"/>
    <col min="12" max="12" width="9.42578125" customWidth="1"/>
    <col min="13" max="13" width="9.85546875" customWidth="1"/>
    <col min="14" max="14" width="8" customWidth="1"/>
    <col min="18" max="18" width="9.28515625" customWidth="1"/>
    <col min="19" max="19" width="24.5703125" customWidth="1"/>
    <col min="20" max="20" width="17.85546875" customWidth="1"/>
  </cols>
  <sheetData>
    <row r="4" spans="2:23">
      <c r="C4" s="19" t="s">
        <v>0</v>
      </c>
      <c r="D4" s="20"/>
      <c r="E4" s="21"/>
      <c r="F4" s="8"/>
      <c r="G4" s="17" t="s">
        <v>1</v>
      </c>
      <c r="H4" s="18"/>
      <c r="I4" s="25"/>
      <c r="K4" s="19" t="s">
        <v>2</v>
      </c>
      <c r="L4" s="20"/>
      <c r="M4" s="20"/>
      <c r="N4" s="20"/>
      <c r="O4" s="20"/>
      <c r="P4" s="26"/>
      <c r="R4" s="7" t="s">
        <v>3</v>
      </c>
      <c r="S4" s="7" t="s">
        <v>4</v>
      </c>
      <c r="T4" s="7" t="s">
        <v>5</v>
      </c>
    </row>
    <row r="5" spans="2:23">
      <c r="B5" s="7" t="s">
        <v>6</v>
      </c>
      <c r="C5" s="7" t="s">
        <v>7</v>
      </c>
      <c r="D5" s="7" t="s">
        <v>8</v>
      </c>
      <c r="E5" s="7" t="s">
        <v>9</v>
      </c>
      <c r="F5" s="9" t="s">
        <v>10</v>
      </c>
      <c r="G5" s="7" t="s">
        <v>11</v>
      </c>
      <c r="H5" s="7" t="s">
        <v>12</v>
      </c>
      <c r="I5" s="9" t="s">
        <v>13</v>
      </c>
      <c r="K5" s="7" t="s">
        <v>14</v>
      </c>
      <c r="L5" s="7" t="s">
        <v>15</v>
      </c>
      <c r="M5" s="7" t="s">
        <v>16</v>
      </c>
      <c r="N5" s="7" t="s">
        <v>17</v>
      </c>
      <c r="O5" s="7" t="s">
        <v>18</v>
      </c>
      <c r="P5" s="7" t="s">
        <v>19</v>
      </c>
      <c r="R5" s="6" t="s">
        <v>20</v>
      </c>
      <c r="S5" s="6">
        <v>10</v>
      </c>
      <c r="T5" s="16">
        <f xml:space="preserve"> IF(S5&gt;0,K16/S5, 0)</f>
        <v>62.5</v>
      </c>
    </row>
    <row r="6" spans="2:23">
      <c r="B6" s="6">
        <v>10</v>
      </c>
      <c r="C6" s="6">
        <v>100</v>
      </c>
      <c r="D6" s="6">
        <v>150</v>
      </c>
      <c r="E6" s="6">
        <v>20</v>
      </c>
      <c r="F6" s="13">
        <f>C6+D6-E9</f>
        <v>230</v>
      </c>
      <c r="G6" s="6" t="s">
        <v>15</v>
      </c>
      <c r="H6" s="10">
        <v>0</v>
      </c>
      <c r="I6" s="11">
        <f>100%-H9-H15</f>
        <v>0.8</v>
      </c>
      <c r="K6" s="12">
        <f>F6*I6</f>
        <v>184</v>
      </c>
      <c r="L6" s="12">
        <f>F6*H6</f>
        <v>0</v>
      </c>
      <c r="M6" s="12">
        <f>F6*H7</f>
        <v>23</v>
      </c>
      <c r="N6" s="12">
        <f>F6*H11</f>
        <v>0</v>
      </c>
      <c r="O6" s="12">
        <f>F6*H12</f>
        <v>11.5</v>
      </c>
      <c r="P6" s="12">
        <f>F6*H13</f>
        <v>11.5</v>
      </c>
      <c r="R6" s="6" t="s">
        <v>15</v>
      </c>
      <c r="S6" s="6"/>
      <c r="T6" s="16">
        <f xml:space="preserve"> IF(S6&gt;0,L17/S6, 0)</f>
        <v>0</v>
      </c>
    </row>
    <row r="7" spans="2:23">
      <c r="B7" s="6"/>
      <c r="C7" s="6"/>
      <c r="D7" s="6"/>
      <c r="E7" s="6">
        <v>0</v>
      </c>
      <c r="F7" s="13"/>
      <c r="G7" s="6" t="s">
        <v>16</v>
      </c>
      <c r="H7" s="10">
        <v>0.1</v>
      </c>
      <c r="I7" s="11"/>
      <c r="K7" s="12"/>
      <c r="L7" s="12"/>
      <c r="M7" s="12"/>
      <c r="N7" s="12"/>
      <c r="O7" s="12"/>
      <c r="P7" s="12"/>
      <c r="R7" s="6" t="s">
        <v>16</v>
      </c>
      <c r="S7" s="6">
        <v>5</v>
      </c>
      <c r="T7" s="16">
        <f xml:space="preserve"> IF(S7&gt;0,M16/S7, 0)</f>
        <v>4.5999999999999996</v>
      </c>
    </row>
    <row r="8" spans="2:23">
      <c r="B8" s="6"/>
      <c r="C8" s="6"/>
      <c r="D8" s="6"/>
      <c r="E8" s="6"/>
      <c r="F8" s="13"/>
      <c r="G8" s="6"/>
      <c r="H8" s="10"/>
      <c r="I8" s="11"/>
      <c r="K8" s="12"/>
      <c r="L8" s="12"/>
      <c r="M8" s="12"/>
      <c r="N8" s="12"/>
      <c r="O8" s="12"/>
      <c r="P8" s="12"/>
      <c r="R8" s="6" t="s">
        <v>17</v>
      </c>
      <c r="S8" s="6"/>
      <c r="T8" s="16">
        <f xml:space="preserve"> IF(S8&gt;0,N16/S8, 0)</f>
        <v>0</v>
      </c>
    </row>
    <row r="9" spans="2:23">
      <c r="E9" s="6">
        <f>SUM(E6:E8)</f>
        <v>20</v>
      </c>
      <c r="F9" s="13"/>
      <c r="G9" s="6"/>
      <c r="H9" s="10">
        <f>SUM(H6:H8)</f>
        <v>0.1</v>
      </c>
      <c r="I9" s="11"/>
      <c r="K9" s="12"/>
      <c r="L9" s="12"/>
      <c r="M9" s="12"/>
      <c r="N9" s="12"/>
      <c r="O9" s="12"/>
      <c r="P9" s="12"/>
      <c r="R9" s="6" t="s">
        <v>18</v>
      </c>
      <c r="S9" s="6">
        <v>3</v>
      </c>
      <c r="T9" s="16">
        <f xml:space="preserve"> IF(S9&gt;0,O16/S9, 0)</f>
        <v>12</v>
      </c>
    </row>
    <row r="10" spans="2:23">
      <c r="B10" s="6"/>
      <c r="C10" s="6"/>
      <c r="D10" s="6"/>
      <c r="E10" s="6"/>
      <c r="F10" s="13"/>
      <c r="G10" s="6"/>
      <c r="H10" s="6"/>
      <c r="I10" s="11"/>
      <c r="K10" s="12"/>
      <c r="L10" s="12"/>
      <c r="M10" s="12"/>
      <c r="N10" s="12"/>
      <c r="O10" s="12"/>
      <c r="P10" s="12"/>
      <c r="R10" s="6" t="s">
        <v>19</v>
      </c>
      <c r="S10" s="6">
        <v>5</v>
      </c>
      <c r="T10" s="16">
        <f xml:space="preserve"> IF(S10&gt;0,P16/S10, 0)</f>
        <v>7.2</v>
      </c>
    </row>
    <row r="11" spans="2:23">
      <c r="B11" s="6">
        <v>20</v>
      </c>
      <c r="C11" s="6">
        <v>200</v>
      </c>
      <c r="D11" s="6">
        <v>300</v>
      </c>
      <c r="E11" s="6">
        <v>10</v>
      </c>
      <c r="F11" s="13">
        <f>C11+D11-E15</f>
        <v>490</v>
      </c>
      <c r="G11" s="6" t="s">
        <v>17</v>
      </c>
      <c r="H11" s="10">
        <v>0</v>
      </c>
      <c r="I11" s="11">
        <f>100%-H15</f>
        <v>0.9</v>
      </c>
      <c r="K11" s="12">
        <f>F11*I11</f>
        <v>441</v>
      </c>
      <c r="L11" s="12"/>
      <c r="M11" s="12"/>
      <c r="N11" s="12">
        <f>F11*H11</f>
        <v>0</v>
      </c>
      <c r="O11" s="12">
        <f>F11*H12</f>
        <v>24.5</v>
      </c>
      <c r="P11" s="12">
        <f>F$11*H13</f>
        <v>24.5</v>
      </c>
      <c r="T11" s="3"/>
    </row>
    <row r="12" spans="2:23">
      <c r="B12" s="6"/>
      <c r="C12" s="6"/>
      <c r="D12" s="6"/>
      <c r="E12" s="6">
        <v>0</v>
      </c>
      <c r="F12" s="13"/>
      <c r="G12" s="6" t="s">
        <v>18</v>
      </c>
      <c r="H12" s="10">
        <v>0.05</v>
      </c>
      <c r="I12" s="12" t="s">
        <v>21</v>
      </c>
      <c r="K12" s="12"/>
      <c r="L12" s="12"/>
      <c r="M12" s="12"/>
      <c r="N12" s="12"/>
      <c r="O12" s="12"/>
      <c r="P12" s="12"/>
      <c r="R12" s="15" t="s">
        <v>22</v>
      </c>
      <c r="S12" s="15"/>
      <c r="T12" s="15"/>
      <c r="U12" s="15"/>
      <c r="V12" s="15"/>
      <c r="W12" s="15"/>
    </row>
    <row r="13" spans="2:23">
      <c r="B13" s="6"/>
      <c r="C13" s="6"/>
      <c r="D13" s="6"/>
      <c r="E13" s="6">
        <v>0</v>
      </c>
      <c r="F13" s="13"/>
      <c r="G13" s="6" t="s">
        <v>19</v>
      </c>
      <c r="H13" s="10">
        <v>0.05</v>
      </c>
      <c r="I13" s="12"/>
      <c r="K13" s="12"/>
      <c r="L13" s="12"/>
      <c r="M13" s="12"/>
      <c r="N13" s="12"/>
      <c r="O13" s="12"/>
      <c r="P13" s="12"/>
      <c r="R13" s="15" t="s">
        <v>23</v>
      </c>
    </row>
    <row r="14" spans="2:23">
      <c r="B14" s="6"/>
      <c r="C14" s="6"/>
      <c r="D14" s="6"/>
      <c r="E14" s="6"/>
      <c r="F14" s="13"/>
      <c r="G14" s="6"/>
      <c r="H14" s="6"/>
      <c r="I14" s="12"/>
      <c r="K14" s="12"/>
      <c r="L14" s="12"/>
      <c r="M14" s="12"/>
      <c r="N14" s="12"/>
      <c r="O14" s="12"/>
      <c r="P14" s="12"/>
    </row>
    <row r="15" spans="2:23">
      <c r="B15" s="22" t="s">
        <v>24</v>
      </c>
      <c r="C15" s="23"/>
      <c r="D15" s="24"/>
      <c r="E15" s="6">
        <f>SUM(E11:E14)</f>
        <v>10</v>
      </c>
      <c r="F15" s="13"/>
      <c r="G15" s="6"/>
      <c r="H15" s="10">
        <f>SUM(H11:H14)</f>
        <v>0.1</v>
      </c>
      <c r="I15" s="12"/>
      <c r="K15" s="12"/>
      <c r="L15" s="12"/>
      <c r="M15" s="12"/>
      <c r="N15" s="12"/>
      <c r="O15" s="12"/>
      <c r="P15" s="12"/>
    </row>
    <row r="16" spans="2:23">
      <c r="B16" s="7" t="s">
        <v>25</v>
      </c>
      <c r="C16" s="7">
        <f>SUM(C6:C14)</f>
        <v>300</v>
      </c>
      <c r="D16" s="7">
        <f>SUM(D6:D14)</f>
        <v>450</v>
      </c>
      <c r="E16" s="7">
        <f>E9+E15</f>
        <v>30</v>
      </c>
      <c r="F16" s="13">
        <f>SUM(F6:F15)</f>
        <v>720</v>
      </c>
      <c r="G16" s="4"/>
      <c r="H16" s="5"/>
      <c r="I16" s="12"/>
      <c r="K16" s="14">
        <f>SUM(K6:K15)</f>
        <v>625</v>
      </c>
      <c r="L16" s="14">
        <f>SUM(L6:L15)</f>
        <v>0</v>
      </c>
      <c r="M16" s="14">
        <f>SUM(M6:M14)</f>
        <v>23</v>
      </c>
      <c r="N16" s="14">
        <f>SUM(N6:N15)</f>
        <v>0</v>
      </c>
      <c r="O16" s="14">
        <f>SUM(O6:O14)</f>
        <v>36</v>
      </c>
      <c r="P16" s="14">
        <f>SUM(P6:P15)</f>
        <v>36</v>
      </c>
    </row>
    <row r="19" spans="2:19">
      <c r="B19" t="s">
        <v>26</v>
      </c>
    </row>
    <row r="20" spans="2:19">
      <c r="B20" t="s">
        <v>27</v>
      </c>
    </row>
    <row r="21" spans="2:19">
      <c r="B21" t="s">
        <v>28</v>
      </c>
      <c r="H21" s="1"/>
      <c r="I21" s="2"/>
      <c r="S21" s="3"/>
    </row>
    <row r="23" spans="2:19">
      <c r="B23" t="s">
        <v>29</v>
      </c>
    </row>
  </sheetData>
  <mergeCells count="4">
    <mergeCell ref="G4:I4"/>
    <mergeCell ref="K4:P4"/>
    <mergeCell ref="C4:E4"/>
    <mergeCell ref="B15:D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João Gonçalves</dc:creator>
  <cp:keywords/>
  <dc:description/>
  <cp:lastModifiedBy>Joao Goncalves</cp:lastModifiedBy>
  <cp:revision/>
  <dcterms:created xsi:type="dcterms:W3CDTF">2015-06-05T18:17:20Z</dcterms:created>
  <dcterms:modified xsi:type="dcterms:W3CDTF">2023-07-13T09:32:44Z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cc558d-3190-4609-bf1c-89a9eaf55d68_Enabled">
    <vt:lpwstr>true</vt:lpwstr>
  </property>
  <property fmtid="{D5CDD505-2E9C-101B-9397-08002B2CF9AE}" pid="3" name="MSIP_Label_5bcc558d-3190-4609-bf1c-89a9eaf55d68_SetDate">
    <vt:lpwstr>2023-03-28T15:30:17Z</vt:lpwstr>
  </property>
  <property fmtid="{D5CDD505-2E9C-101B-9397-08002B2CF9AE}" pid="4" name="MSIP_Label_5bcc558d-3190-4609-bf1c-89a9eaf55d68_Method">
    <vt:lpwstr>Standard</vt:lpwstr>
  </property>
  <property fmtid="{D5CDD505-2E9C-101B-9397-08002B2CF9AE}" pid="5" name="MSIP_Label_5bcc558d-3190-4609-bf1c-89a9eaf55d68_Name">
    <vt:lpwstr>defa4170-0d19-0005-0004-bc88714345d2</vt:lpwstr>
  </property>
  <property fmtid="{D5CDD505-2E9C-101B-9397-08002B2CF9AE}" pid="6" name="MSIP_Label_5bcc558d-3190-4609-bf1c-89a9eaf55d68_SiteId">
    <vt:lpwstr>ab96bea5-d5d5-4cb2-a841-5eda0da9ada1</vt:lpwstr>
  </property>
  <property fmtid="{D5CDD505-2E9C-101B-9397-08002B2CF9AE}" pid="7" name="MSIP_Label_5bcc558d-3190-4609-bf1c-89a9eaf55d68_ActionId">
    <vt:lpwstr>c64f6f03-9aab-4553-a9b4-0fe6206c6d00</vt:lpwstr>
  </property>
  <property fmtid="{D5CDD505-2E9C-101B-9397-08002B2CF9AE}" pid="8" name="MSIP_Label_5bcc558d-3190-4609-bf1c-89a9eaf55d68_ContentBits">
    <vt:lpwstr>0</vt:lpwstr>
  </property>
</Properties>
</file>